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etitiam\Downloads\"/>
    </mc:Choice>
  </mc:AlternateContent>
  <xr:revisionPtr revIDLastSave="0" documentId="8_{6B6910E2-734B-44C2-AC18-2B44ADAD70D0}" xr6:coauthVersionLast="47" xr6:coauthVersionMax="47" xr10:uidLastSave="{00000000-0000-0000-0000-000000000000}"/>
  <bookViews>
    <workbookView xWindow="22932" yWindow="-108" windowWidth="23256" windowHeight="12456" xr2:uid="{FADA0447-EB7E-4301-8417-2F5F58D7F677}"/>
  </bookViews>
  <sheets>
    <sheet name="15 mars 2026" sheetId="4" r:id="rId1"/>
    <sheet name="participation horaire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F23" i="5"/>
  <c r="F22" i="5"/>
  <c r="F21" i="5"/>
  <c r="F20" i="5"/>
  <c r="F19" i="5"/>
  <c r="F18" i="5"/>
  <c r="F17" i="5"/>
  <c r="F16" i="5"/>
  <c r="K13" i="5"/>
  <c r="I13" i="5"/>
  <c r="G13" i="5"/>
  <c r="K12" i="5"/>
  <c r="I12" i="5"/>
  <c r="G12" i="5"/>
  <c r="K11" i="5"/>
  <c r="I11" i="5"/>
  <c r="G11" i="5"/>
  <c r="K10" i="5"/>
  <c r="I10" i="5"/>
  <c r="G10" i="5"/>
  <c r="K9" i="5"/>
  <c r="I9" i="5"/>
  <c r="G9" i="5"/>
  <c r="K8" i="5"/>
  <c r="I8" i="5"/>
  <c r="G8" i="5"/>
  <c r="K7" i="5"/>
  <c r="I7" i="5"/>
  <c r="G7" i="5"/>
  <c r="K6" i="5"/>
  <c r="I6" i="5"/>
  <c r="G6" i="5"/>
  <c r="K5" i="5"/>
  <c r="I5" i="5"/>
  <c r="G5" i="5"/>
  <c r="Q6" i="4" l="1"/>
  <c r="Q5" i="4"/>
  <c r="G23" i="5" l="1"/>
  <c r="G17" i="5"/>
  <c r="G21" i="5"/>
  <c r="G24" i="5"/>
  <c r="G19" i="5"/>
  <c r="G18" i="5"/>
  <c r="G22" i="5"/>
  <c r="G16" i="5"/>
  <c r="G20" i="5"/>
  <c r="K42" i="4"/>
  <c r="K41" i="4"/>
  <c r="J39" i="4"/>
  <c r="I39" i="4"/>
  <c r="H39" i="4"/>
  <c r="G39" i="4"/>
  <c r="F39" i="4"/>
  <c r="E39" i="4"/>
  <c r="D39" i="4"/>
  <c r="C39" i="4"/>
  <c r="B39" i="4"/>
  <c r="L38" i="4"/>
  <c r="L37" i="4"/>
  <c r="K31" i="4"/>
  <c r="K30" i="4"/>
  <c r="I28" i="4"/>
  <c r="H28" i="4"/>
  <c r="G28" i="4"/>
  <c r="F28" i="4"/>
  <c r="E28" i="4"/>
  <c r="D28" i="4"/>
  <c r="C28" i="4"/>
  <c r="B28" i="4"/>
  <c r="L27" i="4"/>
  <c r="L26" i="4"/>
  <c r="L28" i="4" l="1"/>
  <c r="L31" i="4"/>
  <c r="L30" i="4"/>
  <c r="L39" i="4"/>
  <c r="K13" i="4" l="1"/>
  <c r="P13" i="4" s="1"/>
  <c r="K12" i="4"/>
  <c r="P12" i="4" s="1"/>
  <c r="H10" i="4"/>
  <c r="C10" i="4" l="1"/>
  <c r="D10" i="4"/>
  <c r="E10" i="4"/>
  <c r="F10" i="4"/>
  <c r="G10" i="4"/>
  <c r="I10" i="4"/>
  <c r="J10" i="4"/>
  <c r="B10" i="4"/>
  <c r="L8" i="4"/>
  <c r="Q8" i="4" s="1"/>
  <c r="L9" i="4"/>
  <c r="Q9" i="4" s="1"/>
  <c r="Q10" i="4" l="1"/>
  <c r="Q12" i="4" s="1"/>
  <c r="L10" i="4"/>
  <c r="L41" i="4" s="1"/>
  <c r="Q13" i="4" l="1"/>
  <c r="L18" i="4"/>
  <c r="L42" i="4"/>
  <c r="L12" i="4"/>
  <c r="L15" i="4"/>
  <c r="K20" i="4"/>
  <c r="L17" i="4"/>
  <c r="L14" i="4"/>
  <c r="L19" i="4"/>
  <c r="L16" i="4"/>
  <c r="L13" i="4"/>
  <c r="L20" i="4" l="1"/>
</calcChain>
</file>

<file path=xl/sharedStrings.xml><?xml version="1.0" encoding="utf-8"?>
<sst xmlns="http://schemas.openxmlformats.org/spreadsheetml/2006/main" count="80" uniqueCount="30">
  <si>
    <t>BUREAU 1</t>
  </si>
  <si>
    <t>BUREAU 2</t>
  </si>
  <si>
    <t>BUREAU 3</t>
  </si>
  <si>
    <t>Blancs</t>
  </si>
  <si>
    <t>Nuls</t>
  </si>
  <si>
    <t>Suffrages exprimés</t>
  </si>
  <si>
    <t>nb de voix</t>
  </si>
  <si>
    <t>%</t>
  </si>
  <si>
    <t>Liste Chorges en Action</t>
  </si>
  <si>
    <t>Liste Chorges, vivre et agir ensemble</t>
  </si>
  <si>
    <t>total blancs</t>
  </si>
  <si>
    <t>total nuls</t>
  </si>
  <si>
    <t>total suffrages exprimés</t>
  </si>
  <si>
    <t>INSCRITS</t>
  </si>
  <si>
    <t>VOTANTS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</si>
  <si>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</si>
  <si>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</si>
  <si>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</si>
  <si>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</si>
  <si>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</si>
  <si>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</si>
  <si>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</si>
  <si>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</si>
  <si>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</si>
  <si>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BV1</t>
  </si>
  <si>
    <t>BV2</t>
  </si>
  <si>
    <t>BV3</t>
  </si>
  <si>
    <t>total</t>
  </si>
  <si>
    <t>BUREAU CENTRALISATEUR</t>
  </si>
  <si>
    <t>RESULTAT DES ELECTIONS MUNICIPALES - CHORGES - 15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</si>
</sst>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" fontId="1" fillId="5" borderId="8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" fontId="4" fillId="5" borderId="8" xfId="0" applyNumberFormat="1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8" borderId="14" xfId="0" applyFont="1" applyFill="1" applyBorder="1" applyAlignment="1">
      <alignment horizontal="center" vertical="center" textRotation="255"/>
    </xf>
    <xf numFmtId="0" fontId="2" fillId="8" borderId="17" xfId="0" applyFont="1" applyFill="1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ED5A-EE67-4EB5-BCB6-FDD78BCA0F77}">
  <dimension ref="A2:Q43"/>
  <sheetViews>
    <sheetView showGridLines="0" tabSelected="1" zoomScale="110" zoomScaleNormal="110" workbookViewId="0">
      <selection activeCell="A6" sqref="A6"/>
    </sheetView>
  </sheetViews>
  <sheetFormatPr baseColWidth="10" defaultColWidth="10.85546875" defaultRowHeight="15" x14ac:dyDescent="0.25"/>
  <cols>
    <col min="1" max="1" width="35.28515625" style="14" customWidth="1"/>
    <col min="2" max="10" width="3.42578125" style="1" customWidth="1"/>
    <col min="11" max="11" width="21" style="1" bestFit="1" customWidth="1"/>
    <col min="12" max="12" width="10.85546875" style="7"/>
    <col min="13" max="13" width="2.28515625" style="7" customWidth="1"/>
    <col min="14" max="14" width="10.85546875" style="1"/>
    <col min="15" max="15" width="37.85546875" style="1" customWidth="1"/>
    <col min="16" max="17" width="10.85546875" style="1" customWidth="1"/>
    <col min="18" max="16384" width="10.85546875" style="1"/>
  </cols>
  <sheetData>
    <row r="2" spans="1:17" ht="29.1" customHeight="1" x14ac:dyDescent="0.25">
      <c r="A2" s="65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15.75" thickBot="1" x14ac:dyDescent="0.3"/>
    <row r="4" spans="1:17" ht="15.75" thickBot="1" x14ac:dyDescent="0.3">
      <c r="B4" s="70" t="s">
        <v>0</v>
      </c>
      <c r="C4" s="71"/>
      <c r="D4" s="71"/>
      <c r="E4" s="71"/>
      <c r="F4" s="71"/>
      <c r="G4" s="71"/>
      <c r="H4" s="71"/>
      <c r="I4" s="71"/>
      <c r="J4" s="71"/>
      <c r="K4" s="71"/>
      <c r="L4" s="72"/>
      <c r="O4" s="77" t="s">
        <v>28</v>
      </c>
      <c r="P4" s="78"/>
      <c r="Q4" s="79"/>
    </row>
    <row r="5" spans="1:17" ht="17.45" customHeight="1" x14ac:dyDescent="0.25">
      <c r="B5" s="73" t="s">
        <v>15</v>
      </c>
      <c r="C5" s="73" t="s">
        <v>16</v>
      </c>
      <c r="D5" s="73" t="s">
        <v>17</v>
      </c>
      <c r="E5" s="73" t="s">
        <v>18</v>
      </c>
      <c r="F5" s="73" t="s">
        <v>19</v>
      </c>
      <c r="G5" s="73" t="s">
        <v>20</v>
      </c>
      <c r="H5" s="73" t="s">
        <v>21</v>
      </c>
      <c r="I5" s="73" t="s">
        <v>22</v>
      </c>
      <c r="J5" s="73" t="s">
        <v>23</v>
      </c>
      <c r="K5" s="5" t="s">
        <v>13</v>
      </c>
      <c r="L5" s="4">
        <v>870</v>
      </c>
      <c r="O5" s="60"/>
      <c r="P5" s="59" t="s">
        <v>13</v>
      </c>
      <c r="Q5" s="39">
        <f>L5+L23+L34</f>
        <v>2517</v>
      </c>
    </row>
    <row r="6" spans="1:17" ht="15.6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16" t="s">
        <v>14</v>
      </c>
      <c r="L6" s="26">
        <v>619</v>
      </c>
      <c r="O6" s="60"/>
      <c r="P6" s="16" t="s">
        <v>14</v>
      </c>
      <c r="Q6" s="41">
        <f>L6+L24+L35</f>
        <v>1724</v>
      </c>
    </row>
    <row r="7" spans="1:17" ht="15" customHeight="1" x14ac:dyDescent="0.25">
      <c r="B7" s="12">
        <v>100</v>
      </c>
      <c r="C7" s="13">
        <v>100</v>
      </c>
      <c r="D7" s="13">
        <v>100</v>
      </c>
      <c r="E7" s="13">
        <v>100</v>
      </c>
      <c r="F7" s="13">
        <v>100</v>
      </c>
      <c r="G7" s="13">
        <v>100</v>
      </c>
      <c r="H7" s="13">
        <v>19</v>
      </c>
      <c r="I7" s="53"/>
      <c r="J7" s="53"/>
      <c r="K7" s="6"/>
      <c r="L7" s="27"/>
      <c r="O7" s="60"/>
      <c r="P7" s="6"/>
      <c r="Q7" s="61"/>
    </row>
    <row r="8" spans="1:17" ht="17.100000000000001" customHeight="1" x14ac:dyDescent="0.25">
      <c r="A8" s="22" t="s">
        <v>3</v>
      </c>
      <c r="B8" s="20">
        <v>2</v>
      </c>
      <c r="C8" s="13">
        <v>3</v>
      </c>
      <c r="D8" s="13">
        <v>6</v>
      </c>
      <c r="E8" s="13">
        <v>2</v>
      </c>
      <c r="F8" s="13">
        <v>4</v>
      </c>
      <c r="G8" s="13">
        <v>3</v>
      </c>
      <c r="H8" s="13">
        <v>0</v>
      </c>
      <c r="I8" s="53"/>
      <c r="J8" s="53"/>
      <c r="K8" s="5" t="s">
        <v>10</v>
      </c>
      <c r="L8" s="39">
        <f>SUM(B9:J9)</f>
        <v>9</v>
      </c>
      <c r="O8" s="66" t="s">
        <v>3</v>
      </c>
      <c r="P8" s="67"/>
      <c r="Q8" s="39">
        <f>L8+L26+L37</f>
        <v>35</v>
      </c>
    </row>
    <row r="9" spans="1:17" ht="15" customHeight="1" x14ac:dyDescent="0.25">
      <c r="A9" s="22" t="s">
        <v>4</v>
      </c>
      <c r="B9" s="21">
        <v>2</v>
      </c>
      <c r="C9" s="6">
        <v>1</v>
      </c>
      <c r="D9" s="6">
        <v>1</v>
      </c>
      <c r="E9" s="6">
        <v>0</v>
      </c>
      <c r="F9" s="6">
        <v>4</v>
      </c>
      <c r="G9" s="6">
        <v>1</v>
      </c>
      <c r="H9" s="6">
        <v>0</v>
      </c>
      <c r="I9" s="54"/>
      <c r="J9" s="54"/>
      <c r="K9" s="5" t="s">
        <v>11</v>
      </c>
      <c r="L9" s="40">
        <f>SUM(B8:J8)</f>
        <v>20</v>
      </c>
      <c r="O9" s="66" t="s">
        <v>4</v>
      </c>
      <c r="P9" s="67"/>
      <c r="Q9" s="40">
        <f>L9+L27+L38</f>
        <v>51</v>
      </c>
    </row>
    <row r="10" spans="1:17" ht="20.45" customHeight="1" x14ac:dyDescent="0.25">
      <c r="A10" s="23" t="s">
        <v>5</v>
      </c>
      <c r="B10" s="46">
        <f t="shared" ref="B10:J10" si="0">B7-(B9+B8)</f>
        <v>96</v>
      </c>
      <c r="C10" s="36">
        <f t="shared" si="0"/>
        <v>96</v>
      </c>
      <c r="D10" s="36">
        <f t="shared" si="0"/>
        <v>93</v>
      </c>
      <c r="E10" s="36">
        <f t="shared" si="0"/>
        <v>98</v>
      </c>
      <c r="F10" s="36">
        <f t="shared" si="0"/>
        <v>92</v>
      </c>
      <c r="G10" s="36">
        <f t="shared" si="0"/>
        <v>96</v>
      </c>
      <c r="H10" s="36">
        <f t="shared" si="0"/>
        <v>19</v>
      </c>
      <c r="I10" s="55">
        <f t="shared" si="0"/>
        <v>0</v>
      </c>
      <c r="J10" s="55">
        <f t="shared" si="0"/>
        <v>0</v>
      </c>
      <c r="K10" s="19" t="s">
        <v>12</v>
      </c>
      <c r="L10" s="40">
        <f>L6-L8-L9</f>
        <v>590</v>
      </c>
      <c r="O10" s="68" t="s">
        <v>5</v>
      </c>
      <c r="P10" s="69"/>
      <c r="Q10" s="40">
        <f>Q6-Q8-Q9</f>
        <v>1638</v>
      </c>
    </row>
    <row r="11" spans="1:17" s="11" customFormat="1" ht="17.45" customHeight="1" thickBot="1" x14ac:dyDescent="0.3">
      <c r="A11" s="15"/>
      <c r="K11" s="24" t="s">
        <v>6</v>
      </c>
      <c r="L11" s="25" t="s">
        <v>7</v>
      </c>
      <c r="M11" s="10"/>
      <c r="O11" s="62"/>
      <c r="P11" s="24" t="s">
        <v>6</v>
      </c>
      <c r="Q11" s="25" t="s">
        <v>7</v>
      </c>
    </row>
    <row r="12" spans="1:17" ht="22.5" customHeight="1" thickTop="1" x14ac:dyDescent="0.25">
      <c r="A12" s="31" t="s">
        <v>8</v>
      </c>
      <c r="B12" s="32">
        <v>32</v>
      </c>
      <c r="C12" s="33">
        <v>32</v>
      </c>
      <c r="D12" s="33">
        <v>30</v>
      </c>
      <c r="E12" s="33">
        <v>36</v>
      </c>
      <c r="F12" s="33">
        <v>30</v>
      </c>
      <c r="G12" s="33">
        <v>33</v>
      </c>
      <c r="H12" s="33">
        <v>6</v>
      </c>
      <c r="I12" s="57"/>
      <c r="J12" s="57"/>
      <c r="K12" s="34">
        <f>SUM(B12:J12)</f>
        <v>199</v>
      </c>
      <c r="L12" s="35">
        <f t="shared" ref="L12:L19" si="1">(K12/$L$10)*100</f>
        <v>33.728813559322035</v>
      </c>
      <c r="O12" s="63" t="s">
        <v>8</v>
      </c>
      <c r="P12" s="42">
        <f>K12+K30+K41</f>
        <v>531</v>
      </c>
      <c r="Q12" s="43">
        <f>(P12/Q10)*100</f>
        <v>32.417582417582416</v>
      </c>
    </row>
    <row r="13" spans="1:17" ht="23.45" customHeight="1" thickBot="1" x14ac:dyDescent="0.3">
      <c r="A13" s="30" t="s">
        <v>9</v>
      </c>
      <c r="B13" s="28">
        <v>64</v>
      </c>
      <c r="C13" s="29">
        <v>64</v>
      </c>
      <c r="D13" s="29">
        <v>63</v>
      </c>
      <c r="E13" s="29">
        <v>62</v>
      </c>
      <c r="F13" s="29">
        <v>62</v>
      </c>
      <c r="G13" s="29">
        <v>63</v>
      </c>
      <c r="H13" s="29">
        <v>13</v>
      </c>
      <c r="I13" s="58"/>
      <c r="J13" s="58"/>
      <c r="K13" s="17">
        <f>SUM(B13:J13)</f>
        <v>391</v>
      </c>
      <c r="L13" s="18">
        <f t="shared" si="1"/>
        <v>66.271186440677965</v>
      </c>
      <c r="O13" s="64" t="s">
        <v>9</v>
      </c>
      <c r="P13" s="44">
        <f>K13+K31+K42</f>
        <v>1107</v>
      </c>
      <c r="Q13" s="45">
        <f>(P13/Q10)*100</f>
        <v>67.582417582417591</v>
      </c>
    </row>
    <row r="14" spans="1:17" ht="15.6" hidden="1" customHeight="1" thickTop="1" thickBot="1" x14ac:dyDescent="0.3">
      <c r="K14" s="2"/>
      <c r="L14" s="3">
        <f t="shared" si="1"/>
        <v>0</v>
      </c>
    </row>
    <row r="15" spans="1:17" ht="15.6" hidden="1" customHeight="1" thickTop="1" thickBot="1" x14ac:dyDescent="0.3">
      <c r="K15" s="2"/>
      <c r="L15" s="3">
        <f t="shared" si="1"/>
        <v>0</v>
      </c>
    </row>
    <row r="16" spans="1:17" ht="15.6" hidden="1" customHeight="1" thickTop="1" thickBot="1" x14ac:dyDescent="0.3">
      <c r="K16" s="2"/>
      <c r="L16" s="3">
        <f t="shared" si="1"/>
        <v>0</v>
      </c>
    </row>
    <row r="17" spans="1:12" ht="15.6" hidden="1" customHeight="1" thickTop="1" thickBot="1" x14ac:dyDescent="0.3">
      <c r="K17" s="2"/>
      <c r="L17" s="3">
        <f t="shared" si="1"/>
        <v>0</v>
      </c>
    </row>
    <row r="18" spans="1:12" ht="15.6" hidden="1" customHeight="1" thickTop="1" thickBot="1" x14ac:dyDescent="0.3">
      <c r="K18" s="2"/>
      <c r="L18" s="3">
        <f t="shared" si="1"/>
        <v>0</v>
      </c>
    </row>
    <row r="19" spans="1:12" ht="15.6" hidden="1" customHeight="1" thickTop="1" thickBot="1" x14ac:dyDescent="0.3">
      <c r="K19" s="2"/>
      <c r="L19" s="3">
        <f t="shared" si="1"/>
        <v>0</v>
      </c>
    </row>
    <row r="20" spans="1:12" ht="15.6" hidden="1" customHeight="1" thickTop="1" thickBot="1" x14ac:dyDescent="0.3">
      <c r="K20" s="8">
        <f>SUM(K12:K19)</f>
        <v>590</v>
      </c>
      <c r="L20" s="9" t="e">
        <f>#REF!+L12</f>
        <v>#REF!</v>
      </c>
    </row>
    <row r="21" spans="1:12" ht="6" customHeight="1" thickTop="1" thickBot="1" x14ac:dyDescent="0.3">
      <c r="L21" s="1"/>
    </row>
    <row r="22" spans="1:12" x14ac:dyDescent="0.25">
      <c r="B22" s="70" t="s">
        <v>1</v>
      </c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3" spans="1:12" ht="14.45" customHeight="1" x14ac:dyDescent="0.25">
      <c r="B23" s="73" t="s">
        <v>15</v>
      </c>
      <c r="C23" s="73" t="s">
        <v>16</v>
      </c>
      <c r="D23" s="73" t="s">
        <v>17</v>
      </c>
      <c r="E23" s="73" t="s">
        <v>18</v>
      </c>
      <c r="F23" s="73" t="s">
        <v>19</v>
      </c>
      <c r="G23" s="75" t="s">
        <v>20</v>
      </c>
      <c r="H23" s="75" t="s">
        <v>21</v>
      </c>
      <c r="I23" s="75" t="s">
        <v>22</v>
      </c>
      <c r="J23" s="75"/>
      <c r="K23" s="5" t="s">
        <v>13</v>
      </c>
      <c r="L23" s="4">
        <v>778</v>
      </c>
    </row>
    <row r="24" spans="1:12" x14ac:dyDescent="0.25">
      <c r="B24" s="74"/>
      <c r="C24" s="74"/>
      <c r="D24" s="74"/>
      <c r="E24" s="74"/>
      <c r="F24" s="74"/>
      <c r="G24" s="76"/>
      <c r="H24" s="76"/>
      <c r="I24" s="76"/>
      <c r="J24" s="76"/>
      <c r="K24" s="16" t="s">
        <v>14</v>
      </c>
      <c r="L24" s="26">
        <v>485</v>
      </c>
    </row>
    <row r="25" spans="1:12" x14ac:dyDescent="0.25">
      <c r="B25" s="12">
        <v>100</v>
      </c>
      <c r="C25" s="13">
        <v>100</v>
      </c>
      <c r="D25" s="13">
        <v>100</v>
      </c>
      <c r="E25" s="13">
        <v>100</v>
      </c>
      <c r="F25" s="13">
        <v>85</v>
      </c>
      <c r="G25" s="53">
        <v>0</v>
      </c>
      <c r="H25" s="53">
        <v>0</v>
      </c>
      <c r="I25" s="53"/>
      <c r="J25" s="53"/>
      <c r="K25" s="6"/>
      <c r="L25" s="27"/>
    </row>
    <row r="26" spans="1:12" x14ac:dyDescent="0.25">
      <c r="A26" s="22" t="s">
        <v>3</v>
      </c>
      <c r="B26" s="20">
        <v>3</v>
      </c>
      <c r="C26" s="13">
        <v>4</v>
      </c>
      <c r="D26" s="13">
        <v>3</v>
      </c>
      <c r="E26" s="13">
        <v>2</v>
      </c>
      <c r="F26" s="13">
        <v>2</v>
      </c>
      <c r="G26" s="53"/>
      <c r="H26" s="53"/>
      <c r="I26" s="53"/>
      <c r="J26" s="53"/>
      <c r="K26" s="5" t="s">
        <v>10</v>
      </c>
      <c r="L26" s="39">
        <f>SUM(B27:J27)</f>
        <v>12</v>
      </c>
    </row>
    <row r="27" spans="1:12" x14ac:dyDescent="0.25">
      <c r="A27" s="22" t="s">
        <v>4</v>
      </c>
      <c r="B27" s="21">
        <v>2</v>
      </c>
      <c r="C27" s="6">
        <v>3</v>
      </c>
      <c r="D27" s="6">
        <v>2</v>
      </c>
      <c r="E27" s="6">
        <v>3</v>
      </c>
      <c r="F27" s="6">
        <v>2</v>
      </c>
      <c r="G27" s="54"/>
      <c r="H27" s="54"/>
      <c r="I27" s="54"/>
      <c r="J27" s="54"/>
      <c r="K27" s="5" t="s">
        <v>11</v>
      </c>
      <c r="L27" s="40">
        <f>SUM(B26:J26)</f>
        <v>14</v>
      </c>
    </row>
    <row r="28" spans="1:12" x14ac:dyDescent="0.25">
      <c r="A28" s="23" t="s">
        <v>5</v>
      </c>
      <c r="B28" s="46">
        <f t="shared" ref="B28:I28" si="2">B25-(B27+B26)</f>
        <v>95</v>
      </c>
      <c r="C28" s="36">
        <f t="shared" si="2"/>
        <v>93</v>
      </c>
      <c r="D28" s="36">
        <f t="shared" si="2"/>
        <v>95</v>
      </c>
      <c r="E28" s="36">
        <f t="shared" si="2"/>
        <v>95</v>
      </c>
      <c r="F28" s="36">
        <f t="shared" si="2"/>
        <v>81</v>
      </c>
      <c r="G28" s="55">
        <f t="shared" si="2"/>
        <v>0</v>
      </c>
      <c r="H28" s="55">
        <f t="shared" si="2"/>
        <v>0</v>
      </c>
      <c r="I28" s="55">
        <f t="shared" si="2"/>
        <v>0</v>
      </c>
      <c r="J28" s="55"/>
      <c r="K28" s="19" t="s">
        <v>12</v>
      </c>
      <c r="L28" s="40">
        <f>L24-L26-L27</f>
        <v>459</v>
      </c>
    </row>
    <row r="29" spans="1:12" ht="21.95" customHeight="1" thickBot="1" x14ac:dyDescent="0.3">
      <c r="A29" s="15"/>
      <c r="B29" s="11"/>
      <c r="C29" s="11"/>
      <c r="D29" s="11"/>
      <c r="E29" s="11"/>
      <c r="F29" s="11"/>
      <c r="G29" s="11"/>
      <c r="H29" s="11"/>
      <c r="I29" s="11"/>
      <c r="J29" s="11"/>
      <c r="K29" s="24" t="s">
        <v>6</v>
      </c>
      <c r="L29" s="25" t="s">
        <v>7</v>
      </c>
    </row>
    <row r="30" spans="1:12" ht="17.45" customHeight="1" thickTop="1" x14ac:dyDescent="0.25">
      <c r="A30" s="31" t="s">
        <v>8</v>
      </c>
      <c r="B30" s="32">
        <v>35</v>
      </c>
      <c r="C30" s="33">
        <v>29</v>
      </c>
      <c r="D30" s="33">
        <v>31</v>
      </c>
      <c r="E30" s="33">
        <v>30</v>
      </c>
      <c r="F30" s="33">
        <v>28</v>
      </c>
      <c r="G30" s="57"/>
      <c r="H30" s="57"/>
      <c r="I30" s="57"/>
      <c r="J30" s="37"/>
      <c r="K30" s="34">
        <f>SUM(B30:J30)</f>
        <v>153</v>
      </c>
      <c r="L30" s="35">
        <f>(K30/L28)*100</f>
        <v>33.333333333333329</v>
      </c>
    </row>
    <row r="31" spans="1:12" ht="20.45" customHeight="1" thickBot="1" x14ac:dyDescent="0.3">
      <c r="A31" s="30" t="s">
        <v>9</v>
      </c>
      <c r="B31" s="28">
        <v>60</v>
      </c>
      <c r="C31" s="29">
        <v>64</v>
      </c>
      <c r="D31" s="29">
        <v>64</v>
      </c>
      <c r="E31" s="29">
        <v>65</v>
      </c>
      <c r="F31" s="29">
        <v>53</v>
      </c>
      <c r="G31" s="58"/>
      <c r="H31" s="58"/>
      <c r="I31" s="58"/>
      <c r="J31" s="38"/>
      <c r="K31" s="17">
        <f>SUM(B31:J31)</f>
        <v>306</v>
      </c>
      <c r="L31" s="18">
        <f>(K31/$L$28)*100</f>
        <v>66.666666666666657</v>
      </c>
    </row>
    <row r="32" spans="1:12" ht="9.9499999999999993" customHeight="1" thickTop="1" thickBot="1" x14ac:dyDescent="0.3"/>
    <row r="33" spans="1:12" x14ac:dyDescent="0.25">
      <c r="B33" s="70" t="s">
        <v>2</v>
      </c>
      <c r="C33" s="71"/>
      <c r="D33" s="71"/>
      <c r="E33" s="71"/>
      <c r="F33" s="71"/>
      <c r="G33" s="71"/>
      <c r="H33" s="71"/>
      <c r="I33" s="71"/>
      <c r="J33" s="71"/>
      <c r="K33" s="71"/>
      <c r="L33" s="72"/>
    </row>
    <row r="34" spans="1:12" ht="11.45" customHeight="1" x14ac:dyDescent="0.25">
      <c r="B34" s="73" t="s">
        <v>15</v>
      </c>
      <c r="C34" s="73" t="s">
        <v>16</v>
      </c>
      <c r="D34" s="73" t="s">
        <v>17</v>
      </c>
      <c r="E34" s="73" t="s">
        <v>18</v>
      </c>
      <c r="F34" s="73" t="s">
        <v>19</v>
      </c>
      <c r="G34" s="73" t="s">
        <v>20</v>
      </c>
      <c r="H34" s="73" t="s">
        <v>21</v>
      </c>
      <c r="I34" s="75" t="s">
        <v>22</v>
      </c>
      <c r="J34" s="75" t="s">
        <v>23</v>
      </c>
      <c r="K34" s="5" t="s">
        <v>13</v>
      </c>
      <c r="L34" s="4">
        <v>869</v>
      </c>
    </row>
    <row r="35" spans="1:12" ht="10.5" customHeight="1" x14ac:dyDescent="0.25">
      <c r="B35" s="74"/>
      <c r="C35" s="74"/>
      <c r="D35" s="74"/>
      <c r="E35" s="74"/>
      <c r="F35" s="74"/>
      <c r="G35" s="74"/>
      <c r="H35" s="74"/>
      <c r="I35" s="76"/>
      <c r="J35" s="76"/>
      <c r="K35" s="16" t="s">
        <v>14</v>
      </c>
      <c r="L35" s="26">
        <v>620</v>
      </c>
    </row>
    <row r="36" spans="1:12" x14ac:dyDescent="0.25">
      <c r="B36" s="12">
        <v>100</v>
      </c>
      <c r="C36" s="13">
        <v>100</v>
      </c>
      <c r="D36" s="13">
        <v>100</v>
      </c>
      <c r="E36" s="13">
        <v>100</v>
      </c>
      <c r="F36" s="13">
        <v>100</v>
      </c>
      <c r="G36" s="13">
        <v>100</v>
      </c>
      <c r="H36" s="13">
        <v>20</v>
      </c>
      <c r="I36" s="53">
        <v>0</v>
      </c>
      <c r="J36" s="53"/>
      <c r="K36" s="6"/>
      <c r="L36" s="27"/>
    </row>
    <row r="37" spans="1:12" x14ac:dyDescent="0.25">
      <c r="A37" s="22" t="s">
        <v>3</v>
      </c>
      <c r="B37" s="20">
        <v>4</v>
      </c>
      <c r="C37" s="13">
        <v>8</v>
      </c>
      <c r="D37" s="13">
        <v>1</v>
      </c>
      <c r="E37" s="13">
        <v>3</v>
      </c>
      <c r="F37" s="13">
        <v>1</v>
      </c>
      <c r="G37" s="13">
        <v>0</v>
      </c>
      <c r="H37" s="13">
        <v>0</v>
      </c>
      <c r="I37" s="53"/>
      <c r="J37" s="53"/>
      <c r="K37" s="5" t="s">
        <v>10</v>
      </c>
      <c r="L37" s="39">
        <f>SUM(B38:J38)</f>
        <v>14</v>
      </c>
    </row>
    <row r="38" spans="1:12" x14ac:dyDescent="0.25">
      <c r="A38" s="22" t="s">
        <v>4</v>
      </c>
      <c r="B38" s="21">
        <v>3</v>
      </c>
      <c r="C38" s="6">
        <v>2</v>
      </c>
      <c r="D38" s="6">
        <v>1</v>
      </c>
      <c r="E38" s="6">
        <v>4</v>
      </c>
      <c r="F38" s="6">
        <v>0</v>
      </c>
      <c r="G38" s="6">
        <v>4</v>
      </c>
      <c r="H38" s="6">
        <v>0</v>
      </c>
      <c r="I38" s="54"/>
      <c r="J38" s="54"/>
      <c r="K38" s="5" t="s">
        <v>11</v>
      </c>
      <c r="L38" s="40">
        <f>SUM(B37:J37)</f>
        <v>17</v>
      </c>
    </row>
    <row r="39" spans="1:12" x14ac:dyDescent="0.25">
      <c r="A39" s="23" t="s">
        <v>5</v>
      </c>
      <c r="B39" s="46">
        <f t="shared" ref="B39:J39" si="3">B36-(B38+B37)</f>
        <v>93</v>
      </c>
      <c r="C39" s="36">
        <f t="shared" si="3"/>
        <v>90</v>
      </c>
      <c r="D39" s="36">
        <f t="shared" si="3"/>
        <v>98</v>
      </c>
      <c r="E39" s="36">
        <f t="shared" si="3"/>
        <v>93</v>
      </c>
      <c r="F39" s="36">
        <f t="shared" si="3"/>
        <v>99</v>
      </c>
      <c r="G39" s="36">
        <f t="shared" si="3"/>
        <v>96</v>
      </c>
      <c r="H39" s="36">
        <f t="shared" si="3"/>
        <v>20</v>
      </c>
      <c r="I39" s="55">
        <f t="shared" si="3"/>
        <v>0</v>
      </c>
      <c r="J39" s="55">
        <f t="shared" si="3"/>
        <v>0</v>
      </c>
      <c r="K39" s="19" t="s">
        <v>12</v>
      </c>
      <c r="L39" s="40">
        <f>L35-L37-L38</f>
        <v>589</v>
      </c>
    </row>
    <row r="40" spans="1:12" ht="18.95" customHeight="1" thickBot="1" x14ac:dyDescent="0.3">
      <c r="A40" s="15"/>
      <c r="B40" s="11"/>
      <c r="C40" s="11"/>
      <c r="D40" s="11"/>
      <c r="E40" s="11"/>
      <c r="F40" s="11"/>
      <c r="G40" s="11"/>
      <c r="H40" s="11"/>
      <c r="I40" s="11"/>
      <c r="J40" s="11"/>
      <c r="K40" s="24" t="s">
        <v>6</v>
      </c>
      <c r="L40" s="25" t="s">
        <v>7</v>
      </c>
    </row>
    <row r="41" spans="1:12" ht="15.75" thickTop="1" x14ac:dyDescent="0.25">
      <c r="A41" s="31" t="s">
        <v>8</v>
      </c>
      <c r="B41" s="32">
        <v>24</v>
      </c>
      <c r="C41" s="33">
        <v>25</v>
      </c>
      <c r="D41" s="33">
        <v>35</v>
      </c>
      <c r="E41" s="33">
        <v>19</v>
      </c>
      <c r="F41" s="33">
        <v>34</v>
      </c>
      <c r="G41" s="33">
        <v>36</v>
      </c>
      <c r="H41" s="33">
        <v>6</v>
      </c>
      <c r="I41" s="57"/>
      <c r="J41" s="57"/>
      <c r="K41" s="34">
        <f>SUM(B41:J41)</f>
        <v>179</v>
      </c>
      <c r="L41" s="35">
        <f>(K41/$L$10)*100</f>
        <v>30.338983050847457</v>
      </c>
    </row>
    <row r="42" spans="1:12" ht="15.75" thickBot="1" x14ac:dyDescent="0.3">
      <c r="A42" s="30" t="s">
        <v>9</v>
      </c>
      <c r="B42" s="28">
        <v>69</v>
      </c>
      <c r="C42" s="29">
        <v>65</v>
      </c>
      <c r="D42" s="29">
        <v>63</v>
      </c>
      <c r="E42" s="29">
        <v>74</v>
      </c>
      <c r="F42" s="29">
        <v>65</v>
      </c>
      <c r="G42" s="29">
        <v>60</v>
      </c>
      <c r="H42" s="29">
        <v>14</v>
      </c>
      <c r="I42" s="58"/>
      <c r="J42" s="58"/>
      <c r="K42" s="17">
        <f>SUM(B42:J42)</f>
        <v>410</v>
      </c>
      <c r="L42" s="18">
        <f>(K42/$L$10)*100</f>
        <v>69.491525423728817</v>
      </c>
    </row>
    <row r="43" spans="1:12" ht="15.75" thickTop="1" x14ac:dyDescent="0.25"/>
  </sheetData>
  <sheetProtection formatCells="0" selectLockedCells="1" selectUnlockedCells="1"/>
  <mergeCells count="35">
    <mergeCell ref="G34:G35"/>
    <mergeCell ref="H34:H35"/>
    <mergeCell ref="I34:I35"/>
    <mergeCell ref="J34:J35"/>
    <mergeCell ref="B22:L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B34:B35"/>
    <mergeCell ref="C34:C35"/>
    <mergeCell ref="D34:D35"/>
    <mergeCell ref="E34:E35"/>
    <mergeCell ref="F34:F35"/>
    <mergeCell ref="A2:Q2"/>
    <mergeCell ref="O9:P9"/>
    <mergeCell ref="O10:P10"/>
    <mergeCell ref="O8:P8"/>
    <mergeCell ref="B33:L33"/>
    <mergeCell ref="O4:Q4"/>
    <mergeCell ref="B4:L4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5FCF-C428-4727-A886-8E46B9A4FD41}">
  <dimension ref="D3:K26"/>
  <sheetViews>
    <sheetView workbookViewId="0">
      <selection activeCell="F37" sqref="F37:F38"/>
    </sheetView>
  </sheetViews>
  <sheetFormatPr baseColWidth="10" defaultRowHeight="15" x14ac:dyDescent="0.25"/>
  <sheetData>
    <row r="3" spans="4:11" ht="15.75" thickBot="1" x14ac:dyDescent="0.3"/>
    <row r="4" spans="4:11" x14ac:dyDescent="0.25">
      <c r="D4" s="1"/>
      <c r="E4" s="47"/>
      <c r="F4" s="80" t="s">
        <v>24</v>
      </c>
      <c r="G4" s="81"/>
      <c r="H4" s="80" t="s">
        <v>25</v>
      </c>
      <c r="I4" s="81"/>
      <c r="J4" s="80" t="s">
        <v>26</v>
      </c>
      <c r="K4" s="81"/>
    </row>
    <row r="5" spans="4:11" x14ac:dyDescent="0.25">
      <c r="D5" s="1"/>
      <c r="E5" s="47">
        <v>0.41666666666666702</v>
      </c>
      <c r="F5" s="49">
        <v>141</v>
      </c>
      <c r="G5" s="50">
        <f>(F5/'15 mars 2026'!$L$5)*100</f>
        <v>16.206896551724135</v>
      </c>
      <c r="H5" s="49">
        <v>124</v>
      </c>
      <c r="I5" s="50">
        <f>(H5/'15 mars 2026'!$L$23)*100</f>
        <v>15.938303341902312</v>
      </c>
      <c r="J5" s="49">
        <v>140</v>
      </c>
      <c r="K5" s="50">
        <f>(J5/'15 mars 2026'!$L$34)*100</f>
        <v>16.11047180667434</v>
      </c>
    </row>
    <row r="6" spans="4:11" x14ac:dyDescent="0.25">
      <c r="D6" s="1"/>
      <c r="E6" s="47">
        <v>0.45833333333333298</v>
      </c>
      <c r="F6" s="49">
        <v>229</v>
      </c>
      <c r="G6" s="50">
        <f>(F6/'15 mars 2026'!$L$5)*100</f>
        <v>26.321839080459768</v>
      </c>
      <c r="H6" s="49">
        <v>215</v>
      </c>
      <c r="I6" s="50">
        <f>(H6/'15 mars 2026'!$L$23)*100</f>
        <v>27.63496143958869</v>
      </c>
      <c r="J6" s="49">
        <v>222</v>
      </c>
      <c r="K6" s="50">
        <f>(J6/'15 mars 2026'!$L$34)*100</f>
        <v>25.546605293440738</v>
      </c>
    </row>
    <row r="7" spans="4:11" x14ac:dyDescent="0.25">
      <c r="D7" s="1"/>
      <c r="E7" s="47">
        <v>0.5</v>
      </c>
      <c r="F7" s="49">
        <v>310</v>
      </c>
      <c r="G7" s="50">
        <f>(F7/'15 mars 2026'!$L$5)*100</f>
        <v>35.632183908045981</v>
      </c>
      <c r="H7" s="49">
        <v>285</v>
      </c>
      <c r="I7" s="50">
        <f>(H7/'15 mars 2026'!$L$23)*100</f>
        <v>36.632390745501283</v>
      </c>
      <c r="J7" s="49">
        <v>310</v>
      </c>
      <c r="K7" s="50">
        <f>(J7/'15 mars 2026'!$L$34)*100</f>
        <v>35.673187571921751</v>
      </c>
    </row>
    <row r="8" spans="4:11" x14ac:dyDescent="0.25">
      <c r="D8" s="1"/>
      <c r="E8" s="47">
        <v>0.54166666666666696</v>
      </c>
      <c r="F8" s="49">
        <v>387</v>
      </c>
      <c r="G8" s="50">
        <f>(F8/'15 mars 2026'!$L$5)*100</f>
        <v>44.482758620689658</v>
      </c>
      <c r="H8" s="49">
        <v>334</v>
      </c>
      <c r="I8" s="50">
        <f>(H8/'15 mars 2026'!$L$23)*100</f>
        <v>42.930591259640103</v>
      </c>
      <c r="J8" s="49">
        <v>367</v>
      </c>
      <c r="K8" s="50">
        <f>(J8/'15 mars 2026'!$L$34)*100</f>
        <v>42.232451093210585</v>
      </c>
    </row>
    <row r="9" spans="4:11" x14ac:dyDescent="0.25">
      <c r="D9" s="1"/>
      <c r="E9" s="47">
        <v>0.58333333333333304</v>
      </c>
      <c r="F9" s="49">
        <v>435</v>
      </c>
      <c r="G9" s="50">
        <f>(F9/'15 mars 2026'!$L$5)*100</f>
        <v>50</v>
      </c>
      <c r="H9" s="49">
        <v>371</v>
      </c>
      <c r="I9" s="50">
        <f>(H9/'15 mars 2026'!$L$23)*100</f>
        <v>47.686375321336762</v>
      </c>
      <c r="J9" s="49">
        <v>406</v>
      </c>
      <c r="K9" s="50">
        <f>(J9/'15 mars 2026'!$L$34)*100</f>
        <v>46.720368239355579</v>
      </c>
    </row>
    <row r="10" spans="4:11" x14ac:dyDescent="0.25">
      <c r="D10" s="1"/>
      <c r="E10" s="47">
        <v>0.625</v>
      </c>
      <c r="F10" s="49">
        <v>492</v>
      </c>
      <c r="G10" s="50">
        <f>(F10/'15 mars 2026'!$L$5)*100</f>
        <v>56.551724137931039</v>
      </c>
      <c r="H10" s="49">
        <v>401</v>
      </c>
      <c r="I10" s="50">
        <f>(H10/'15 mars 2026'!$L$23)*100</f>
        <v>51.542416452442161</v>
      </c>
      <c r="J10" s="49">
        <v>479</v>
      </c>
      <c r="K10" s="50">
        <f>(J10/'15 mars 2026'!$L$34)*100</f>
        <v>55.120828538550057</v>
      </c>
    </row>
    <row r="11" spans="4:11" x14ac:dyDescent="0.25">
      <c r="D11" s="1"/>
      <c r="E11" s="47">
        <v>0.66666666666666696</v>
      </c>
      <c r="F11" s="49">
        <v>530</v>
      </c>
      <c r="G11" s="50">
        <f>(F11/'15 mars 2026'!$L$5)*100</f>
        <v>60.919540229885058</v>
      </c>
      <c r="H11" s="49">
        <v>428</v>
      </c>
      <c r="I11" s="50">
        <f>(H11/'15 mars 2026'!$L$23)*100</f>
        <v>55.012853470437015</v>
      </c>
      <c r="J11" s="49">
        <v>530</v>
      </c>
      <c r="K11" s="50">
        <f>(J11/'15 mars 2026'!$L$34)*100</f>
        <v>60.989643268124283</v>
      </c>
    </row>
    <row r="12" spans="4:11" x14ac:dyDescent="0.25">
      <c r="D12" s="1"/>
      <c r="E12" s="47">
        <v>0.70833333333333304</v>
      </c>
      <c r="F12" s="49">
        <v>580</v>
      </c>
      <c r="G12" s="50">
        <f>(F12/'15 mars 2026'!$L$5)*100</f>
        <v>66.666666666666657</v>
      </c>
      <c r="H12" s="1">
        <v>453</v>
      </c>
      <c r="I12" s="50">
        <f>(H12/'15 mars 2026'!$L$23)*100</f>
        <v>58.22622107969152</v>
      </c>
      <c r="J12" s="1">
        <v>585</v>
      </c>
      <c r="K12" s="50">
        <f>(J12/'15 mars 2026'!$L$34)*100</f>
        <v>67.318757192174914</v>
      </c>
    </row>
    <row r="13" spans="4:11" ht="15.75" thickBot="1" x14ac:dyDescent="0.3">
      <c r="D13" s="1"/>
      <c r="E13" s="47">
        <v>0.75</v>
      </c>
      <c r="F13" s="51">
        <v>619</v>
      </c>
      <c r="G13" s="52">
        <f>(F13/'15 mars 2026'!$L$5)*100</f>
        <v>71.149425287356323</v>
      </c>
      <c r="H13" s="51">
        <v>485</v>
      </c>
      <c r="I13" s="52">
        <f>(H13/'15 mars 2026'!$L$23)*100</f>
        <v>62.339331619537276</v>
      </c>
      <c r="J13" s="51">
        <v>620</v>
      </c>
      <c r="K13" s="52">
        <f>(J13/'15 mars 2026'!$L$34)*100</f>
        <v>71.346375143843503</v>
      </c>
    </row>
    <row r="14" spans="4:11" x14ac:dyDescent="0.25">
      <c r="D14" s="1"/>
      <c r="E14" s="1"/>
      <c r="F14" s="1"/>
      <c r="G14" s="1"/>
      <c r="H14" s="1"/>
      <c r="I14" s="1"/>
      <c r="J14" s="1"/>
      <c r="K14" s="1"/>
    </row>
    <row r="15" spans="4:11" x14ac:dyDescent="0.25">
      <c r="D15" s="1"/>
      <c r="E15" s="1"/>
      <c r="F15" s="82" t="s">
        <v>27</v>
      </c>
      <c r="G15" s="82"/>
      <c r="H15" s="1"/>
      <c r="I15" s="1"/>
      <c r="J15" s="1"/>
      <c r="K15" s="1"/>
    </row>
    <row r="16" spans="4:11" x14ac:dyDescent="0.25">
      <c r="D16" s="1"/>
      <c r="E16" s="47">
        <v>0.41666666666666669</v>
      </c>
      <c r="F16" s="1">
        <f t="shared" ref="F16:F24" si="0">F5+H5+J5</f>
        <v>405</v>
      </c>
      <c r="G16" s="48">
        <f>(F16/'15 mars 2026'!$Q$5)*100</f>
        <v>16.090584028605484</v>
      </c>
      <c r="H16" s="1"/>
      <c r="I16" s="1"/>
      <c r="J16" s="1"/>
      <c r="K16" s="1"/>
    </row>
    <row r="17" spans="4:11" x14ac:dyDescent="0.25">
      <c r="D17" s="1"/>
      <c r="E17" s="47">
        <v>0.45833333333333298</v>
      </c>
      <c r="F17" s="1">
        <f t="shared" si="0"/>
        <v>666</v>
      </c>
      <c r="G17" s="48">
        <f>(F17/'15 mars 2026'!$Q$5)*100</f>
        <v>26.460071513706794</v>
      </c>
      <c r="H17" s="1"/>
      <c r="I17" s="1"/>
      <c r="J17" s="1"/>
      <c r="K17" s="1"/>
    </row>
    <row r="18" spans="4:11" x14ac:dyDescent="0.25">
      <c r="D18" s="1"/>
      <c r="E18" s="47">
        <v>0.5</v>
      </c>
      <c r="F18" s="1">
        <f t="shared" si="0"/>
        <v>905</v>
      </c>
      <c r="G18" s="48">
        <f>(F18/'15 mars 2026'!$Q$5)*100</f>
        <v>35.955502582439415</v>
      </c>
      <c r="H18" s="1"/>
      <c r="I18" s="1"/>
      <c r="J18" s="1"/>
      <c r="K18" s="1"/>
    </row>
    <row r="19" spans="4:11" x14ac:dyDescent="0.25">
      <c r="D19" s="1"/>
      <c r="E19" s="47">
        <v>0.54166666666666696</v>
      </c>
      <c r="F19" s="1">
        <f t="shared" si="0"/>
        <v>1088</v>
      </c>
      <c r="G19" s="48">
        <f>(F19/'15 mars 2026'!$Q$5)*100</f>
        <v>43.22606277314263</v>
      </c>
      <c r="H19" s="1"/>
      <c r="I19" s="1"/>
      <c r="J19" s="1"/>
      <c r="K19" s="1"/>
    </row>
    <row r="20" spans="4:11" x14ac:dyDescent="0.25">
      <c r="D20" s="1"/>
      <c r="E20" s="47">
        <v>0.58333333333333304</v>
      </c>
      <c r="F20" s="1">
        <f t="shared" si="0"/>
        <v>1212</v>
      </c>
      <c r="G20" s="48">
        <f>(F20/'15 mars 2026'!$Q$5)*100</f>
        <v>48.152562574493444</v>
      </c>
      <c r="H20" s="1"/>
      <c r="I20" s="1"/>
      <c r="J20" s="1"/>
      <c r="K20" s="1"/>
    </row>
    <row r="21" spans="4:11" x14ac:dyDescent="0.25">
      <c r="D21" s="1"/>
      <c r="E21" s="47">
        <v>0.625</v>
      </c>
      <c r="F21" s="1">
        <f t="shared" si="0"/>
        <v>1372</v>
      </c>
      <c r="G21" s="48">
        <f>(F21/'15 mars 2026'!$Q$5)*100</f>
        <v>54.509336511720299</v>
      </c>
      <c r="H21" s="1"/>
      <c r="I21" s="1"/>
      <c r="J21" s="1"/>
      <c r="K21" s="1"/>
    </row>
    <row r="22" spans="4:11" x14ac:dyDescent="0.25">
      <c r="D22" s="1"/>
      <c r="E22" s="47">
        <v>0.66666666666666696</v>
      </c>
      <c r="F22" s="1">
        <f t="shared" si="0"/>
        <v>1488</v>
      </c>
      <c r="G22" s="48">
        <f>(F22/'15 mars 2026'!$Q$5)*100</f>
        <v>59.11799761620977</v>
      </c>
      <c r="H22" s="1"/>
      <c r="I22" s="1"/>
      <c r="J22" s="1"/>
      <c r="K22" s="1"/>
    </row>
    <row r="23" spans="4:11" x14ac:dyDescent="0.25">
      <c r="D23" s="1"/>
      <c r="E23" s="47">
        <v>0.70833333333333304</v>
      </c>
      <c r="F23" s="1">
        <f t="shared" si="0"/>
        <v>1618</v>
      </c>
      <c r="G23" s="48">
        <f>(F23/'15 mars 2026'!$Q$5)*100</f>
        <v>64.282876440206593</v>
      </c>
      <c r="H23" s="1"/>
      <c r="I23" s="1"/>
      <c r="J23" s="1"/>
      <c r="K23" s="1"/>
    </row>
    <row r="24" spans="4:11" x14ac:dyDescent="0.25">
      <c r="D24" s="1"/>
      <c r="E24" s="47">
        <v>0.75</v>
      </c>
      <c r="F24" s="1">
        <f t="shared" si="0"/>
        <v>1724</v>
      </c>
      <c r="G24" s="56">
        <f>(F24/'15 mars 2026'!$Q$5)*100</f>
        <v>68.494239173619391</v>
      </c>
      <c r="H24" s="1"/>
      <c r="I24" s="1"/>
      <c r="J24" s="1"/>
      <c r="K24" s="1"/>
    </row>
    <row r="25" spans="4:11" x14ac:dyDescent="0.25">
      <c r="D25" s="1"/>
      <c r="E25" s="1"/>
      <c r="F25" s="1"/>
      <c r="G25" s="1"/>
      <c r="H25" s="1"/>
      <c r="I25" s="1"/>
      <c r="J25" s="1"/>
      <c r="K25" s="1"/>
    </row>
    <row r="26" spans="4:11" x14ac:dyDescent="0.25">
      <c r="D26" s="1"/>
      <c r="E26" s="1"/>
      <c r="F26" s="1"/>
      <c r="G26" s="1"/>
      <c r="H26" s="1"/>
      <c r="I26" s="1"/>
      <c r="J26" s="1"/>
      <c r="K26" s="1"/>
    </row>
  </sheetData>
  <mergeCells count="4">
    <mergeCell ref="F4:G4"/>
    <mergeCell ref="H4:I4"/>
    <mergeCell ref="J4:K4"/>
    <mergeCell ref="F15:G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c56966-9cd6-4883-a904-08042707ce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19E0E4E84093408FC79B86A69A1878" ma:contentTypeVersion="13" ma:contentTypeDescription="Crée un document." ma:contentTypeScope="" ma:versionID="f018fbbd340dcc6941316a45109bdb46">
  <xsd:schema xmlns:xsd="http://www.w3.org/2001/XMLSchema" xmlns:xs="http://www.w3.org/2001/XMLSchema" xmlns:p="http://schemas.microsoft.com/office/2006/metadata/properties" xmlns:ns3="e6c56966-9cd6-4883-a904-08042707cedb" targetNamespace="http://schemas.microsoft.com/office/2006/metadata/properties" ma:root="true" ma:fieldsID="9e70fe05257185ef1349df0360785bf4" ns3:_="">
    <xsd:import namespace="e6c56966-9cd6-4883-a904-08042707ce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56966-9cd6-4883-a904-08042707c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B68619-F0F9-4354-83A9-B9F5F7C851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859546-7011-4888-9B75-8C2F0F6CC96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6c56966-9cd6-4883-a904-08042707ced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A000E2-ED4B-4555-8CC6-134AEB8B8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c56966-9cd6-4883-a904-08042707ce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15 mars 2026</vt:lpstr>
      <vt:lpstr>participation horaire</vt:lpstr>
    </vt:vector>
  </TitlesOfParts>
  <Company>dps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RONTEIX Stéphane</dc:creator>
  <cp:lastModifiedBy>MALLARD Laetitia</cp:lastModifiedBy>
  <cp:lastPrinted>2026-03-16T08:24:42Z</cp:lastPrinted>
  <dcterms:created xsi:type="dcterms:W3CDTF">2024-06-27T13:28:30Z</dcterms:created>
  <dcterms:modified xsi:type="dcterms:W3CDTF">2026-03-16T09:47:40Z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0x0101004319E0E4E84093408FC79B86A69A1878</vt:lpwstr>
  </property>
</Properties>
</file>